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EA65C651-EBAB-4BE4-84D8-C9A1A00920F9}" xr6:coauthVersionLast="47" xr6:coauthVersionMax="47" xr10:uidLastSave="{00000000-0000-0000-0000-000000000000}"/>
  <bookViews>
    <workbookView xWindow="-108" yWindow="-108" windowWidth="23256" windowHeight="12576" firstSheet="3" activeTab="3" xr2:uid="{21B0BDB9-B06C-46E0-A9B6-07C574CE3A6E}"/>
  </bookViews>
  <sheets>
    <sheet name="①婚姻率（2022年）" sheetId="3" r:id="rId1"/>
    <sheet name="②2024年1月の我孫子市の最低気温" sheetId="4" r:id="rId2"/>
    <sheet name="③2024年1月・2月の我孫子市の最低気温" sheetId="5" r:id="rId3"/>
    <sheet name="④刑法犯の認知件数と検挙率" sheetId="1" r:id="rId4"/>
    <sheet name="⑤表3.3" sheetId="6" r:id="rId5"/>
    <sheet name="⑥表3.3の男女ごとの罪名別構成比" sheetId="7" r:id="rId6"/>
    <sheet name="⑦米への平均支出額（2023年）" sheetId="8" r:id="rId7"/>
    <sheet name="⑧公民館数と図書館数（2021年）" sheetId="9" r:id="rId8"/>
    <sheet name="各シートのデータの出典" sheetId="2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 l="1"/>
  <c r="F3" i="6" l="1"/>
  <c r="D3" i="6"/>
  <c r="C3" i="6"/>
  <c r="F2" i="6"/>
  <c r="D2" i="6"/>
  <c r="C2" i="6"/>
  <c r="E3" i="5"/>
  <c r="E2" i="5"/>
  <c r="E9" i="5"/>
  <c r="E8" i="5"/>
  <c r="E7" i="5"/>
  <c r="E6" i="5"/>
  <c r="E4" i="5"/>
  <c r="E10" i="5" l="1"/>
</calcChain>
</file>

<file path=xl/sharedStrings.xml><?xml version="1.0" encoding="utf-8"?>
<sst xmlns="http://schemas.openxmlformats.org/spreadsheetml/2006/main" count="186" uniqueCount="177">
  <si>
    <t>法務省「令和5年版 犯罪白書」https://hakusyo1.moj.go.jp/jp/70/nfm/mokuji.html</t>
    <phoneticPr fontId="3"/>
  </si>
  <si>
    <t>令和４年（2022）人口動態統計（確定数）（厚生労働省）https://www.mhlw.go.jp/toukei/saikin/hw/jinkou/kakutei22/index.html</t>
    <phoneticPr fontId="3"/>
  </si>
  <si>
    <t>気象庁「過去の気象データ・ダウンロード」https://www.data.jma.go.jp/risk/obsdl/index.php</t>
    <phoneticPr fontId="3"/>
  </si>
  <si>
    <t>シート⑦</t>
    <phoneticPr fontId="3"/>
  </si>
  <si>
    <t>総務省「家計調査」（二人以上の世帯） https://www.e-stat.go.jp/</t>
    <phoneticPr fontId="3"/>
  </si>
  <si>
    <t>シート⑧</t>
    <phoneticPr fontId="3"/>
  </si>
  <si>
    <t>社会教育調査 / 令和３年度 統計表 図書館調査（https://www.e-stat.go.jp/stat-search/files?page=1&amp;query=%E5%9B%B3%E6%9B%B8%E9%A4%A8%E6%95%B0&amp;layout=dataset&amp;stat_infid=000040038480&amp;metadata=1&amp;data=1）　
社会教育調査 / 令和３年度 統計表 公民館調査（公民館）（https://www.e-stat.go.jp/stat-search/files?page=1&amp;query=%E5%85%AC%E6%B0%91%E9%A4%A8%E6%95%B0&amp;layout=dataset&amp;stat_infid=000040038431&amp;metadata=1&amp;data=1）</t>
    <phoneticPr fontId="3"/>
  </si>
  <si>
    <t>年</t>
    <rPh sb="0" eb="1">
      <t>ネン</t>
    </rPh>
    <phoneticPr fontId="3"/>
  </si>
  <si>
    <t>認知件数</t>
    <rPh sb="0" eb="2">
      <t>ニンチ</t>
    </rPh>
    <rPh sb="2" eb="4">
      <t>ケンスウ</t>
    </rPh>
    <phoneticPr fontId="3"/>
  </si>
  <si>
    <t>検挙率</t>
    <rPh sb="0" eb="3">
      <t>ケンキョリツ</t>
    </rPh>
    <phoneticPr fontId="3"/>
  </si>
  <si>
    <t>1990年</t>
    <rPh sb="4" eb="5">
      <t>ネン</t>
    </rPh>
    <phoneticPr fontId="3"/>
  </si>
  <si>
    <t>1991年</t>
    <rPh sb="4" eb="5">
      <t>ネン</t>
    </rPh>
    <phoneticPr fontId="3"/>
  </si>
  <si>
    <t>1992年</t>
    <rPh sb="4" eb="5">
      <t>ネン</t>
    </rPh>
    <phoneticPr fontId="3"/>
  </si>
  <si>
    <t>1993年</t>
    <rPh sb="4" eb="5">
      <t>ネン</t>
    </rPh>
    <phoneticPr fontId="3"/>
  </si>
  <si>
    <t>1994年</t>
    <rPh sb="4" eb="5">
      <t>ネン</t>
    </rPh>
    <phoneticPr fontId="3"/>
  </si>
  <si>
    <t>1995年</t>
    <rPh sb="4" eb="5">
      <t>ネン</t>
    </rPh>
    <phoneticPr fontId="3"/>
  </si>
  <si>
    <t>1996年</t>
    <rPh sb="4" eb="5">
      <t>ネン</t>
    </rPh>
    <phoneticPr fontId="3"/>
  </si>
  <si>
    <t>1997年</t>
    <rPh sb="4" eb="5">
      <t>ネン</t>
    </rPh>
    <phoneticPr fontId="3"/>
  </si>
  <si>
    <t>1998年</t>
    <rPh sb="4" eb="5">
      <t>ネン</t>
    </rPh>
    <phoneticPr fontId="3"/>
  </si>
  <si>
    <t>1999年</t>
    <rPh sb="4" eb="5">
      <t>ネン</t>
    </rPh>
    <phoneticPr fontId="3"/>
  </si>
  <si>
    <t>2000年</t>
    <rPh sb="4" eb="5">
      <t>ネン</t>
    </rPh>
    <phoneticPr fontId="3"/>
  </si>
  <si>
    <t>2001年</t>
    <rPh sb="4" eb="5">
      <t>ネン</t>
    </rPh>
    <phoneticPr fontId="3"/>
  </si>
  <si>
    <t>2002年</t>
    <rPh sb="4" eb="5">
      <t>ネン</t>
    </rPh>
    <phoneticPr fontId="3"/>
  </si>
  <si>
    <t>2003年</t>
    <rPh sb="4" eb="5">
      <t>ネン</t>
    </rPh>
    <phoneticPr fontId="3"/>
  </si>
  <si>
    <t>2004年</t>
    <rPh sb="4" eb="5">
      <t>ネン</t>
    </rPh>
    <phoneticPr fontId="3"/>
  </si>
  <si>
    <t>2005年</t>
    <rPh sb="4" eb="5">
      <t>ネン</t>
    </rPh>
    <phoneticPr fontId="3"/>
  </si>
  <si>
    <t>2006年</t>
    <rPh sb="4" eb="5">
      <t>ネン</t>
    </rPh>
    <phoneticPr fontId="3"/>
  </si>
  <si>
    <t>2007年</t>
    <rPh sb="4" eb="5">
      <t>ネン</t>
    </rPh>
    <phoneticPr fontId="3"/>
  </si>
  <si>
    <t>2008年</t>
    <rPh sb="4" eb="5">
      <t>ネン</t>
    </rPh>
    <phoneticPr fontId="3"/>
  </si>
  <si>
    <t>2009年</t>
    <rPh sb="4" eb="5">
      <t>ネン</t>
    </rPh>
    <phoneticPr fontId="3"/>
  </si>
  <si>
    <t>2010年</t>
    <rPh sb="4" eb="5">
      <t>ネン</t>
    </rPh>
    <phoneticPr fontId="3"/>
  </si>
  <si>
    <t>2011年</t>
    <rPh sb="4" eb="5">
      <t>ネン</t>
    </rPh>
    <phoneticPr fontId="3"/>
  </si>
  <si>
    <t>2012年</t>
    <rPh sb="4" eb="5">
      <t>ネン</t>
    </rPh>
    <phoneticPr fontId="3"/>
  </si>
  <si>
    <t>2013年</t>
    <rPh sb="4" eb="5">
      <t>ネン</t>
    </rPh>
    <phoneticPr fontId="3"/>
  </si>
  <si>
    <t>2014年</t>
    <rPh sb="4" eb="5">
      <t>ネン</t>
    </rPh>
    <phoneticPr fontId="3"/>
  </si>
  <si>
    <t>2015年</t>
    <rPh sb="4" eb="5">
      <t>ネン</t>
    </rPh>
    <phoneticPr fontId="3"/>
  </si>
  <si>
    <t>2016年</t>
    <rPh sb="4" eb="5">
      <t>ネン</t>
    </rPh>
    <phoneticPr fontId="3"/>
  </si>
  <si>
    <t>2017年</t>
    <rPh sb="4" eb="5">
      <t>ネン</t>
    </rPh>
    <phoneticPr fontId="3"/>
  </si>
  <si>
    <t>2018年</t>
    <rPh sb="4" eb="5">
      <t>ネン</t>
    </rPh>
    <phoneticPr fontId="3"/>
  </si>
  <si>
    <t>2019年</t>
    <rPh sb="4" eb="5">
      <t>ネン</t>
    </rPh>
    <phoneticPr fontId="3"/>
  </si>
  <si>
    <t>2020年</t>
    <rPh sb="4" eb="5">
      <t>ネン</t>
    </rPh>
    <phoneticPr fontId="3"/>
  </si>
  <si>
    <t>2021年</t>
    <rPh sb="4" eb="5">
      <t>ネン</t>
    </rPh>
    <phoneticPr fontId="3"/>
  </si>
  <si>
    <t>2022年</t>
    <rPh sb="4" eb="5">
      <t>ネン</t>
    </rPh>
    <phoneticPr fontId="3"/>
  </si>
  <si>
    <t>シート①</t>
    <phoneticPr fontId="3"/>
  </si>
  <si>
    <t>1都6県</t>
    <rPh sb="1" eb="2">
      <t>ト</t>
    </rPh>
    <rPh sb="3" eb="4">
      <t>ケン</t>
    </rPh>
    <phoneticPr fontId="3"/>
  </si>
  <si>
    <t>婚姻率　　【人口千対】</t>
    <phoneticPr fontId="3"/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</si>
  <si>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</si>
  <si>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</si>
  <si>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</si>
  <si>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</si>
  <si>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</si>
  <si>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</si>
  <si>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</si>
  <si>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日付</t>
    <rPh sb="0" eb="2">
      <t>ヒヅケ</t>
    </rPh>
    <phoneticPr fontId="2"/>
  </si>
  <si>
    <t>日最低気温（℃）</t>
    <rPh sb="0" eb="1">
      <t>ニチ</t>
    </rPh>
    <rPh sb="1" eb="3">
      <t>サイテイ</t>
    </rPh>
    <rPh sb="3" eb="5">
      <t>キオン</t>
    </rPh>
    <phoneticPr fontId="2"/>
  </si>
  <si>
    <t>1日</t>
    <rPh sb="1" eb="2">
      <t>ヒ</t>
    </rPh>
    <phoneticPr fontId="3"/>
  </si>
  <si>
    <t>2日</t>
    <rPh sb="1" eb="2">
      <t>ヒ</t>
    </rPh>
    <phoneticPr fontId="3"/>
  </si>
  <si>
    <t>3日</t>
    <rPh sb="1" eb="2">
      <t>ヒ</t>
    </rPh>
    <phoneticPr fontId="3"/>
  </si>
  <si>
    <t>4日</t>
    <rPh sb="1" eb="2">
      <t>ヒ</t>
    </rPh>
    <phoneticPr fontId="3"/>
  </si>
  <si>
    <t>5日</t>
    <rPh sb="1" eb="2">
      <t>ヒ</t>
    </rPh>
    <phoneticPr fontId="3"/>
  </si>
  <si>
    <t>6日</t>
    <rPh sb="1" eb="2">
      <t>ヒ</t>
    </rPh>
    <phoneticPr fontId="3"/>
  </si>
  <si>
    <t>7日</t>
    <rPh sb="1" eb="2">
      <t>ヒ</t>
    </rPh>
    <phoneticPr fontId="3"/>
  </si>
  <si>
    <t>8日</t>
    <rPh sb="1" eb="2">
      <t>ヒ</t>
    </rPh>
    <phoneticPr fontId="3"/>
  </si>
  <si>
    <t>9日</t>
    <rPh sb="1" eb="2">
      <t>ヒ</t>
    </rPh>
    <phoneticPr fontId="3"/>
  </si>
  <si>
    <t>10日</t>
    <rPh sb="2" eb="3">
      <t>ヒ</t>
    </rPh>
    <phoneticPr fontId="3"/>
  </si>
  <si>
    <t>11日</t>
    <rPh sb="2" eb="3">
      <t>ヒ</t>
    </rPh>
    <phoneticPr fontId="3"/>
  </si>
  <si>
    <t>12日</t>
    <rPh sb="2" eb="3">
      <t>ヒ</t>
    </rPh>
    <phoneticPr fontId="3"/>
  </si>
  <si>
    <t>13日</t>
    <rPh sb="2" eb="3">
      <t>ヒ</t>
    </rPh>
    <phoneticPr fontId="3"/>
  </si>
  <si>
    <t>14日</t>
    <rPh sb="2" eb="3">
      <t>ヒ</t>
    </rPh>
    <phoneticPr fontId="3"/>
  </si>
  <si>
    <t>15日</t>
    <rPh sb="2" eb="3">
      <t>ヒ</t>
    </rPh>
    <phoneticPr fontId="3"/>
  </si>
  <si>
    <t>16日</t>
    <rPh sb="2" eb="3">
      <t>ヒ</t>
    </rPh>
    <phoneticPr fontId="3"/>
  </si>
  <si>
    <t>17日</t>
    <rPh sb="2" eb="3">
      <t>ヒ</t>
    </rPh>
    <phoneticPr fontId="3"/>
  </si>
  <si>
    <t>18日</t>
    <rPh sb="2" eb="3">
      <t>ヒ</t>
    </rPh>
    <phoneticPr fontId="3"/>
  </si>
  <si>
    <t>19日</t>
    <rPh sb="2" eb="3">
      <t>ヒ</t>
    </rPh>
    <phoneticPr fontId="3"/>
  </si>
  <si>
    <t>20日</t>
    <rPh sb="2" eb="3">
      <t>ヒ</t>
    </rPh>
    <phoneticPr fontId="3"/>
  </si>
  <si>
    <t>21日</t>
    <rPh sb="2" eb="3">
      <t>ヒ</t>
    </rPh>
    <phoneticPr fontId="3"/>
  </si>
  <si>
    <t>22日</t>
    <rPh sb="2" eb="3">
      <t>ヒ</t>
    </rPh>
    <phoneticPr fontId="3"/>
  </si>
  <si>
    <t>23日</t>
    <rPh sb="2" eb="3">
      <t>ヒ</t>
    </rPh>
    <phoneticPr fontId="3"/>
  </si>
  <si>
    <t>24日</t>
    <rPh sb="2" eb="3">
      <t>ヒ</t>
    </rPh>
    <phoneticPr fontId="3"/>
  </si>
  <si>
    <t>25日</t>
    <rPh sb="2" eb="3">
      <t>ヒ</t>
    </rPh>
    <phoneticPr fontId="3"/>
  </si>
  <si>
    <t>26日</t>
    <rPh sb="2" eb="3">
      <t>ヒ</t>
    </rPh>
    <phoneticPr fontId="3"/>
  </si>
  <si>
    <t>27日</t>
    <rPh sb="2" eb="3">
      <t>ヒ</t>
    </rPh>
    <phoneticPr fontId="3"/>
  </si>
  <si>
    <t>28日</t>
    <rPh sb="2" eb="3">
      <t>ヒ</t>
    </rPh>
    <phoneticPr fontId="3"/>
  </si>
  <si>
    <t>29日</t>
    <rPh sb="2" eb="3">
      <t>ヒ</t>
    </rPh>
    <phoneticPr fontId="3"/>
  </si>
  <si>
    <t>30日</t>
    <rPh sb="2" eb="3">
      <t>ヒ</t>
    </rPh>
    <phoneticPr fontId="3"/>
  </si>
  <si>
    <t>31日</t>
    <rPh sb="2" eb="3">
      <t>ヒ</t>
    </rPh>
    <phoneticPr fontId="3"/>
  </si>
  <si>
    <t>日付</t>
    <rPh sb="0" eb="2">
      <t>ヒヅケ</t>
    </rPh>
    <phoneticPr fontId="3"/>
  </si>
  <si>
    <t>日最低気温（℃）</t>
    <rPh sb="0" eb="1">
      <t>ニチ</t>
    </rPh>
    <rPh sb="1" eb="3">
      <t>サイテイ</t>
    </rPh>
    <rPh sb="3" eb="5">
      <t>キオン</t>
    </rPh>
    <phoneticPr fontId="3"/>
  </si>
  <si>
    <t>階級</t>
    <rPh sb="0" eb="2">
      <t>カイキュウ</t>
    </rPh>
    <phoneticPr fontId="3"/>
  </si>
  <si>
    <t>度数</t>
    <rPh sb="0" eb="2">
      <t>ドスウ</t>
    </rPh>
    <phoneticPr fontId="3"/>
  </si>
  <si>
    <t xml:space="preserve"> -4℃以上-2℃未満</t>
    <phoneticPr fontId="3"/>
  </si>
  <si>
    <t xml:space="preserve"> -2℃以上0℃未満</t>
    <phoneticPr fontId="3"/>
  </si>
  <si>
    <t>0℃以上2℃未満</t>
    <phoneticPr fontId="3"/>
  </si>
  <si>
    <t>2℃以上4℃未満</t>
    <phoneticPr fontId="3"/>
  </si>
  <si>
    <t>4℃以上6℃未満</t>
    <phoneticPr fontId="3"/>
  </si>
  <si>
    <t>6℃以上8℃未満</t>
    <phoneticPr fontId="3"/>
  </si>
  <si>
    <t>8℃以上10℃未満</t>
    <phoneticPr fontId="3"/>
  </si>
  <si>
    <t>10℃以上12℃未満</t>
    <phoneticPr fontId="3"/>
  </si>
  <si>
    <t>計</t>
    <phoneticPr fontId="3"/>
  </si>
  <si>
    <t>シート②③</t>
    <phoneticPr fontId="3"/>
  </si>
  <si>
    <t>シート④⑤⑥</t>
    <phoneticPr fontId="3"/>
  </si>
  <si>
    <t>万引き</t>
    <rPh sb="0" eb="2">
      <t>マンビ</t>
    </rPh>
    <phoneticPr fontId="3"/>
  </si>
  <si>
    <t>万引き以外の窃盗</t>
    <rPh sb="0" eb="2">
      <t>マンビ</t>
    </rPh>
    <rPh sb="3" eb="5">
      <t>イガイ</t>
    </rPh>
    <rPh sb="6" eb="8">
      <t>セットウ</t>
    </rPh>
    <phoneticPr fontId="3"/>
  </si>
  <si>
    <t>傷害・暴行</t>
    <rPh sb="0" eb="2">
      <t>ショウガイ</t>
    </rPh>
    <rPh sb="3" eb="5">
      <t>ボウコウ</t>
    </rPh>
    <phoneticPr fontId="3"/>
  </si>
  <si>
    <t>詐欺・横領</t>
    <rPh sb="0" eb="2">
      <t>サギ</t>
    </rPh>
    <rPh sb="3" eb="5">
      <t>オウリョウ</t>
    </rPh>
    <phoneticPr fontId="3"/>
  </si>
  <si>
    <t>その他</t>
    <rPh sb="2" eb="3">
      <t>タ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</si>
  <si>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</si>
  <si>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</si>
  <si>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万引き</t>
    <rPh sb="0" eb="2">
      <t>マンビ</t>
    </rPh>
    <phoneticPr fontId="2"/>
  </si>
  <si>
    <t>万引き以外の窃盗</t>
    <rPh sb="0" eb="2">
      <t>マンビ</t>
    </rPh>
    <rPh sb="3" eb="5">
      <t>イガイ</t>
    </rPh>
    <rPh sb="6" eb="8">
      <t>セットウ</t>
    </rPh>
    <phoneticPr fontId="2"/>
  </si>
  <si>
    <t>傷害・暴行</t>
    <rPh sb="0" eb="2">
      <t>ショウガイ</t>
    </rPh>
    <rPh sb="3" eb="5">
      <t>ボウコウ</t>
    </rPh>
    <phoneticPr fontId="2"/>
  </si>
  <si>
    <t>詐欺・横領</t>
    <rPh sb="0" eb="2">
      <t>サギ</t>
    </rPh>
    <rPh sb="3" eb="5">
      <t>オウリョウ</t>
    </rPh>
    <phoneticPr fontId="2"/>
  </si>
  <si>
    <t>その他</t>
    <rPh sb="2" eb="3">
      <t>タ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</si>
  <si>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</si>
  <si>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</si>
  <si>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</si>
  <si>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</si>
  <si>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</si>
  <si>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</si>
  <si>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</si>
  <si>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</si>
  <si>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</si>
  <si>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</si>
  <si>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</si>
  <si>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</si>
  <si>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</si>
  <si>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</si>
  <si>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札幌市</t>
  </si>
  <si>
    <t>仙台市</t>
  </si>
  <si>
    <t>東京都区部</t>
  </si>
  <si>
    <t>松江市</t>
  </si>
  <si>
    <t>那覇市</t>
  </si>
  <si>
    <t>都道府県</t>
    <rPh sb="0" eb="4">
      <t>トドウフケン</t>
    </rPh>
    <phoneticPr fontId="3"/>
  </si>
  <si>
    <t>公民館数</t>
    <rPh sb="0" eb="3">
      <t>コウミンカン</t>
    </rPh>
    <rPh sb="3" eb="4">
      <t>スウ</t>
    </rPh>
    <phoneticPr fontId="3"/>
  </si>
  <si>
    <t>図書館数</t>
    <rPh sb="0" eb="3">
      <t>トショカン</t>
    </rPh>
    <rPh sb="3" eb="4">
      <t>スウ</t>
    </rPh>
    <phoneticPr fontId="3"/>
  </si>
  <si>
    <t>北海道</t>
  </si>
  <si>
    <t>青森県</t>
  </si>
  <si>
    <t>岩手県</t>
  </si>
  <si>
    <t>宮城県</t>
  </si>
  <si>
    <t>秋田県</t>
  </si>
  <si>
    <t>山形県</t>
  </si>
  <si>
    <t>福島県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</si>
  <si>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</si>
  <si>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</si>
  <si>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</si>
  <si>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</si>
  <si>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</si>
  <si>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</si>
  <si>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</si>
  <si>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</si>
  <si>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</si>
  <si>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</si>
  <si>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</si>
  <si>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</si>
  <si>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</si>
  <si>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</si>
  <si>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</si>
  <si>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</si>
  <si>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</si>
  <si>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</si>
  <si>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</si>
  <si>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</si>
  <si>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</si>
  <si>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</si>
  <si>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</si>
  <si>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</si>
  <si>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</si>
  <si>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</si>
  <si>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</si>
  <si>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</si>
  <si>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</si>
  <si>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</si>
  <si>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</si>
  <si>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</si>
  <si>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</si>
  <si>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注：警察庁の統計による</t>
    <rPh sb="0" eb="1">
      <t>チュウ</t>
    </rPh>
    <phoneticPr fontId="3"/>
  </si>
  <si>
    <t>注：それぞれの地域での標本サイズは十分大きくないため、誤差がそれなりに生じている可能性があることに注意</t>
    <rPh sb="0" eb="1">
      <t>チュウ</t>
    </rPh>
    <rPh sb="7" eb="9">
      <t>チイキ</t>
    </rPh>
    <rPh sb="11" eb="13">
      <t>ヒョウホン</t>
    </rPh>
    <rPh sb="17" eb="19">
      <t>ジュウブン</t>
    </rPh>
    <rPh sb="19" eb="20">
      <t>オオ</t>
    </rPh>
    <rPh sb="27" eb="29">
      <t>ゴサ</t>
    </rPh>
    <rPh sb="35" eb="36">
      <t>ショウ</t>
    </rPh>
    <rPh sb="40" eb="43">
      <t>カノウセイ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</si>
</sst>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m&quot;月&quot;d&quot;日&quot;;@"/>
    <numFmt numFmtId="178" formatCode="0.0%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8"/>
      <color rgb="FF00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7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38" fontId="0" fillId="0" borderId="0" xfId="1" applyFont="1">
      <alignment vertical="center"/>
    </xf>
    <xf numFmtId="49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0" fillId="0" borderId="1" xfId="2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553D1-DC05-47FC-8361-2B75812D75DD}">
  <dimension ref="A1:B8"/>
  <sheetViews>
    <sheetView workbookViewId="0">
      <selection activeCell="E15" activeCellId="1" sqref="A1:B8 E15:E19"/>
    </sheetView>
  </sheetViews>
  <sheetFormatPr defaultRowHeight="18" x14ac:dyDescent="0.45"/>
  <cols>
    <col min="2" max="2" width="13.09765625" customWidth="1"/>
  </cols>
  <sheetData>
    <row r="1" spans="1:2" ht="43.2" customHeight="1" x14ac:dyDescent="0.45">
      <c r="A1" s="4" t="s">
        <v>44</v>
      </c>
      <c r="B1" s="5" t="s">
        <v>45</v>
      </c>
    </row>
    <row r="2" spans="1:2" x14ac:dyDescent="0.45">
      <c r="A2" s="4" t="s">
        <v>46</v>
      </c>
      <c r="B2" s="4">
        <v>3.7</v>
      </c>
    </row>
    <row r="3" spans="1:2" x14ac:dyDescent="0.45">
      <c r="A3" s="4" t="s">
        <v>47</v>
      </c>
      <c r="B3" s="4">
        <v>3.8</v>
      </c>
    </row>
    <row r="4" spans="1:2" x14ac:dyDescent="0.45">
      <c r="A4" s="4" t="s">
        <v>48</v>
      </c>
      <c r="B4" s="4">
        <v>3.6</v>
      </c>
    </row>
    <row r="5" spans="1:2" x14ac:dyDescent="0.45">
      <c r="A5" s="4" t="s">
        <v>49</v>
      </c>
      <c r="B5" s="4">
        <v>4</v>
      </c>
    </row>
    <row r="6" spans="1:2" x14ac:dyDescent="0.45">
      <c r="A6" s="4" t="s">
        <v>50</v>
      </c>
      <c r="B6" s="4">
        <v>4.0999999999999996</v>
      </c>
    </row>
    <row r="7" spans="1:2" x14ac:dyDescent="0.45">
      <c r="A7" s="4" t="s">
        <v>51</v>
      </c>
      <c r="B7" s="4">
        <v>5.6</v>
      </c>
    </row>
    <row r="8" spans="1:2" x14ac:dyDescent="0.45">
      <c r="A8" s="4" t="s">
        <v>52</v>
      </c>
      <c r="B8" s="4">
        <v>4.5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C6515-397A-4EF3-86CE-FCF730C2FA94}">
  <dimension ref="A1:B32"/>
  <sheetViews>
    <sheetView workbookViewId="0">
      <selection activeCell="B1" sqref="B1:B1048576"/>
    </sheetView>
  </sheetViews>
  <sheetFormatPr defaultRowHeight="18" x14ac:dyDescent="0.45"/>
  <cols>
    <col min="2" max="2" width="13.5" customWidth="1"/>
  </cols>
  <sheetData>
    <row r="1" spans="1:2" x14ac:dyDescent="0.45">
      <c r="A1" t="s">
        <v>53</v>
      </c>
      <c r="B1" t="s">
        <v>54</v>
      </c>
    </row>
    <row r="2" spans="1:2" x14ac:dyDescent="0.45">
      <c r="A2" t="s">
        <v>55</v>
      </c>
      <c r="B2">
        <v>1</v>
      </c>
    </row>
    <row r="3" spans="1:2" x14ac:dyDescent="0.45">
      <c r="A3" t="s">
        <v>56</v>
      </c>
      <c r="B3">
        <v>-0.6</v>
      </c>
    </row>
    <row r="4" spans="1:2" x14ac:dyDescent="0.45">
      <c r="A4" t="s">
        <v>57</v>
      </c>
      <c r="B4">
        <v>-0.3</v>
      </c>
    </row>
    <row r="5" spans="1:2" x14ac:dyDescent="0.45">
      <c r="A5" t="s">
        <v>58</v>
      </c>
      <c r="B5">
        <v>1</v>
      </c>
    </row>
    <row r="6" spans="1:2" x14ac:dyDescent="0.45">
      <c r="A6" t="s">
        <v>59</v>
      </c>
      <c r="B6">
        <v>-1.6</v>
      </c>
    </row>
    <row r="7" spans="1:2" x14ac:dyDescent="0.45">
      <c r="A7" t="s">
        <v>60</v>
      </c>
      <c r="B7">
        <v>-1.7</v>
      </c>
    </row>
    <row r="8" spans="1:2" x14ac:dyDescent="0.45">
      <c r="A8" t="s">
        <v>61</v>
      </c>
      <c r="B8">
        <v>1.4</v>
      </c>
    </row>
    <row r="9" spans="1:2" x14ac:dyDescent="0.45">
      <c r="A9" t="s">
        <v>62</v>
      </c>
      <c r="B9">
        <v>-2.4</v>
      </c>
    </row>
    <row r="10" spans="1:2" x14ac:dyDescent="0.45">
      <c r="A10" t="s">
        <v>63</v>
      </c>
      <c r="B10">
        <v>-2</v>
      </c>
    </row>
    <row r="11" spans="1:2" x14ac:dyDescent="0.45">
      <c r="A11" t="s">
        <v>64</v>
      </c>
      <c r="B11">
        <v>-3.4</v>
      </c>
    </row>
    <row r="12" spans="1:2" x14ac:dyDescent="0.45">
      <c r="A12" t="s">
        <v>65</v>
      </c>
      <c r="B12">
        <v>-0.3</v>
      </c>
    </row>
    <row r="13" spans="1:2" x14ac:dyDescent="0.45">
      <c r="A13" t="s">
        <v>66</v>
      </c>
      <c r="B13">
        <v>-3.1</v>
      </c>
    </row>
    <row r="14" spans="1:2" x14ac:dyDescent="0.45">
      <c r="A14" t="s">
        <v>67</v>
      </c>
      <c r="B14">
        <v>-2.1</v>
      </c>
    </row>
    <row r="15" spans="1:2" x14ac:dyDescent="0.45">
      <c r="A15" t="s">
        <v>68</v>
      </c>
      <c r="B15">
        <v>-3.6</v>
      </c>
    </row>
    <row r="16" spans="1:2" x14ac:dyDescent="0.45">
      <c r="A16" t="s">
        <v>69</v>
      </c>
      <c r="B16">
        <v>-1.7</v>
      </c>
    </row>
    <row r="17" spans="1:2" x14ac:dyDescent="0.45">
      <c r="A17" t="s">
        <v>70</v>
      </c>
      <c r="B17">
        <v>-1.5</v>
      </c>
    </row>
    <row r="18" spans="1:2" x14ac:dyDescent="0.45">
      <c r="A18" t="s">
        <v>71</v>
      </c>
      <c r="B18">
        <v>-0.8</v>
      </c>
    </row>
    <row r="19" spans="1:2" x14ac:dyDescent="0.45">
      <c r="A19" t="s">
        <v>72</v>
      </c>
      <c r="B19">
        <v>-0.1</v>
      </c>
    </row>
    <row r="20" spans="1:2" x14ac:dyDescent="0.45">
      <c r="A20" t="s">
        <v>73</v>
      </c>
      <c r="B20">
        <v>3.9</v>
      </c>
    </row>
    <row r="21" spans="1:2" x14ac:dyDescent="0.45">
      <c r="A21" t="s">
        <v>74</v>
      </c>
      <c r="B21">
        <v>3.8</v>
      </c>
    </row>
    <row r="22" spans="1:2" x14ac:dyDescent="0.45">
      <c r="A22" t="s">
        <v>75</v>
      </c>
      <c r="B22">
        <v>3.7</v>
      </c>
    </row>
    <row r="23" spans="1:2" x14ac:dyDescent="0.45">
      <c r="A23" t="s">
        <v>76</v>
      </c>
      <c r="B23">
        <v>3.9</v>
      </c>
    </row>
    <row r="24" spans="1:2" x14ac:dyDescent="0.45">
      <c r="A24" t="s">
        <v>77</v>
      </c>
      <c r="B24">
        <v>2.5</v>
      </c>
    </row>
    <row r="25" spans="1:2" x14ac:dyDescent="0.45">
      <c r="A25" t="s">
        <v>78</v>
      </c>
      <c r="B25">
        <v>1.1000000000000001</v>
      </c>
    </row>
    <row r="26" spans="1:2" x14ac:dyDescent="0.45">
      <c r="A26" t="s">
        <v>79</v>
      </c>
      <c r="B26">
        <v>-0.3</v>
      </c>
    </row>
    <row r="27" spans="1:2" x14ac:dyDescent="0.45">
      <c r="A27" t="s">
        <v>80</v>
      </c>
      <c r="B27">
        <v>1.3</v>
      </c>
    </row>
    <row r="28" spans="1:2" x14ac:dyDescent="0.45">
      <c r="A28" t="s">
        <v>81</v>
      </c>
      <c r="B28">
        <v>-1.5</v>
      </c>
    </row>
    <row r="29" spans="1:2" x14ac:dyDescent="0.45">
      <c r="A29" t="s">
        <v>82</v>
      </c>
      <c r="B29">
        <v>-3.1</v>
      </c>
    </row>
    <row r="30" spans="1:2" x14ac:dyDescent="0.45">
      <c r="A30" t="s">
        <v>83</v>
      </c>
      <c r="B30">
        <v>-2.9</v>
      </c>
    </row>
    <row r="31" spans="1:2" x14ac:dyDescent="0.45">
      <c r="A31" t="s">
        <v>84</v>
      </c>
      <c r="B31">
        <v>0.2</v>
      </c>
    </row>
    <row r="32" spans="1:2" x14ac:dyDescent="0.45">
      <c r="A32" t="s">
        <v>85</v>
      </c>
      <c r="B32">
        <v>0.5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4F761-92A3-4048-B5B5-9424567B9DFA}">
  <dimension ref="A1:G61"/>
  <sheetViews>
    <sheetView workbookViewId="0">
      <selection activeCell="E6" sqref="E6"/>
    </sheetView>
  </sheetViews>
  <sheetFormatPr defaultRowHeight="18" x14ac:dyDescent="0.45"/>
  <cols>
    <col min="2" max="2" width="16" customWidth="1"/>
    <col min="4" max="4" width="15" customWidth="1"/>
  </cols>
  <sheetData>
    <row r="1" spans="1:7" x14ac:dyDescent="0.45">
      <c r="A1" s="6" t="s">
        <v>86</v>
      </c>
      <c r="B1" s="7" t="s">
        <v>87</v>
      </c>
      <c r="D1" s="7" t="s">
        <v>88</v>
      </c>
      <c r="E1" s="7" t="s">
        <v>89</v>
      </c>
    </row>
    <row r="2" spans="1:7" x14ac:dyDescent="0.45">
      <c r="A2" s="6">
        <v>45292</v>
      </c>
      <c r="B2" s="7">
        <v>1</v>
      </c>
      <c r="D2" s="8" t="s">
        <v>90</v>
      </c>
      <c r="E2" s="7">
        <f>COUNTIFS($B$2:$B$61, "&gt;=" &amp; G2,$B$2:$B$61, "&lt;" &amp; G3)</f>
        <v>9</v>
      </c>
      <c r="G2">
        <v>-4</v>
      </c>
    </row>
    <row r="3" spans="1:7" x14ac:dyDescent="0.45">
      <c r="A3" s="6">
        <v>45293</v>
      </c>
      <c r="B3" s="7">
        <v>-0.6</v>
      </c>
      <c r="D3" s="8" t="s">
        <v>91</v>
      </c>
      <c r="E3" s="7">
        <f>COUNTIFS($B$2:$B$61, "&gt;=" &amp; G3,$B$2:$B$61, "&lt;" &amp; G4)</f>
        <v>24</v>
      </c>
      <c r="G3">
        <v>-2</v>
      </c>
    </row>
    <row r="4" spans="1:7" x14ac:dyDescent="0.45">
      <c r="A4" s="6">
        <v>45294</v>
      </c>
      <c r="B4" s="7">
        <v>-0.3</v>
      </c>
      <c r="D4" s="8" t="s">
        <v>92</v>
      </c>
      <c r="E4" s="7">
        <f t="shared" ref="E4:E9" si="0">COUNTIFS($B$2:$B$61, "&gt;=" &amp; G4,$B$2:$B$61, "&lt;" &amp; G5)</f>
        <v>14</v>
      </c>
      <c r="G4">
        <v>0</v>
      </c>
    </row>
    <row r="5" spans="1:7" x14ac:dyDescent="0.45">
      <c r="A5" s="6">
        <v>45295</v>
      </c>
      <c r="B5" s="7">
        <v>1</v>
      </c>
      <c r="D5" s="8" t="s">
        <v>93</v>
      </c>
      <c r="E5" s="7">
        <f>COUNTIFS($B$2:$B$61, "&gt;=" &amp; G5,$B$2:$B$61, "&lt;" &amp; G6)</f>
        <v>9</v>
      </c>
      <c r="G5">
        <v>2</v>
      </c>
    </row>
    <row r="6" spans="1:7" x14ac:dyDescent="0.45">
      <c r="A6" s="6">
        <v>45296</v>
      </c>
      <c r="B6" s="7">
        <v>-1.6</v>
      </c>
      <c r="D6" s="8" t="s">
        <v>94</v>
      </c>
      <c r="E6" s="7">
        <f t="shared" si="0"/>
        <v>2</v>
      </c>
      <c r="G6">
        <v>4</v>
      </c>
    </row>
    <row r="7" spans="1:7" x14ac:dyDescent="0.45">
      <c r="A7" s="6">
        <v>45297</v>
      </c>
      <c r="B7" s="7">
        <v>-1.7</v>
      </c>
      <c r="D7" s="8" t="s">
        <v>95</v>
      </c>
      <c r="E7" s="7">
        <f t="shared" si="0"/>
        <v>0</v>
      </c>
      <c r="G7">
        <v>6</v>
      </c>
    </row>
    <row r="8" spans="1:7" x14ac:dyDescent="0.45">
      <c r="A8" s="6">
        <v>45298</v>
      </c>
      <c r="B8" s="7">
        <v>1.4</v>
      </c>
      <c r="D8" s="8" t="s">
        <v>96</v>
      </c>
      <c r="E8" s="7">
        <f>COUNTIFS($B$2:$B$61, "&gt;=" &amp; G8,$B$2:$B$61, "&lt;" &amp; G9)</f>
        <v>1</v>
      </c>
      <c r="G8">
        <v>8</v>
      </c>
    </row>
    <row r="9" spans="1:7" x14ac:dyDescent="0.45">
      <c r="A9" s="6">
        <v>45299</v>
      </c>
      <c r="B9" s="7">
        <v>-2.4</v>
      </c>
      <c r="D9" s="8" t="s">
        <v>97</v>
      </c>
      <c r="E9" s="7">
        <f t="shared" si="0"/>
        <v>1</v>
      </c>
      <c r="G9">
        <v>10</v>
      </c>
    </row>
    <row r="10" spans="1:7" x14ac:dyDescent="0.45">
      <c r="A10" s="6">
        <v>45300</v>
      </c>
      <c r="B10" s="7">
        <v>-2</v>
      </c>
      <c r="D10" s="9" t="s">
        <v>98</v>
      </c>
      <c r="E10" s="7">
        <f>SUM(E2:E9)</f>
        <v>60</v>
      </c>
      <c r="G10">
        <v>12</v>
      </c>
    </row>
    <row r="11" spans="1:7" x14ac:dyDescent="0.45">
      <c r="A11" s="6">
        <v>45301</v>
      </c>
      <c r="B11" s="7">
        <v>-3.4</v>
      </c>
    </row>
    <row r="12" spans="1:7" x14ac:dyDescent="0.45">
      <c r="A12" s="6">
        <v>45302</v>
      </c>
      <c r="B12" s="7">
        <v>-0.3</v>
      </c>
    </row>
    <row r="13" spans="1:7" x14ac:dyDescent="0.45">
      <c r="A13" s="6">
        <v>45303</v>
      </c>
      <c r="B13" s="7">
        <v>-3.1</v>
      </c>
    </row>
    <row r="14" spans="1:7" x14ac:dyDescent="0.45">
      <c r="A14" s="6">
        <v>45304</v>
      </c>
      <c r="B14" s="7">
        <v>-2.1</v>
      </c>
    </row>
    <row r="15" spans="1:7" x14ac:dyDescent="0.45">
      <c r="A15" s="6">
        <v>45305</v>
      </c>
      <c r="B15" s="7">
        <v>-3.6</v>
      </c>
    </row>
    <row r="16" spans="1:7" x14ac:dyDescent="0.45">
      <c r="A16" s="6">
        <v>45306</v>
      </c>
      <c r="B16" s="7">
        <v>-1.7</v>
      </c>
    </row>
    <row r="17" spans="1:2" x14ac:dyDescent="0.45">
      <c r="A17" s="6">
        <v>45307</v>
      </c>
      <c r="B17" s="7">
        <v>-1.5</v>
      </c>
    </row>
    <row r="18" spans="1:2" x14ac:dyDescent="0.45">
      <c r="A18" s="6">
        <v>45308</v>
      </c>
      <c r="B18" s="7">
        <v>-0.8</v>
      </c>
    </row>
    <row r="19" spans="1:2" x14ac:dyDescent="0.45">
      <c r="A19" s="6">
        <v>45309</v>
      </c>
      <c r="B19" s="7">
        <v>-0.1</v>
      </c>
    </row>
    <row r="20" spans="1:2" x14ac:dyDescent="0.45">
      <c r="A20" s="6">
        <v>45310</v>
      </c>
      <c r="B20" s="7">
        <v>3.9</v>
      </c>
    </row>
    <row r="21" spans="1:2" x14ac:dyDescent="0.45">
      <c r="A21" s="6">
        <v>45311</v>
      </c>
      <c r="B21" s="7">
        <v>3.8</v>
      </c>
    </row>
    <row r="22" spans="1:2" x14ac:dyDescent="0.45">
      <c r="A22" s="6">
        <v>45312</v>
      </c>
      <c r="B22" s="7">
        <v>3.7</v>
      </c>
    </row>
    <row r="23" spans="1:2" x14ac:dyDescent="0.45">
      <c r="A23" s="6">
        <v>45313</v>
      </c>
      <c r="B23" s="7">
        <v>3.9</v>
      </c>
    </row>
    <row r="24" spans="1:2" x14ac:dyDescent="0.45">
      <c r="A24" s="6">
        <v>45314</v>
      </c>
      <c r="B24" s="7">
        <v>2.5</v>
      </c>
    </row>
    <row r="25" spans="1:2" x14ac:dyDescent="0.45">
      <c r="A25" s="6">
        <v>45315</v>
      </c>
      <c r="B25" s="7">
        <v>1.1000000000000001</v>
      </c>
    </row>
    <row r="26" spans="1:2" x14ac:dyDescent="0.45">
      <c r="A26" s="6">
        <v>45316</v>
      </c>
      <c r="B26" s="7">
        <v>-0.3</v>
      </c>
    </row>
    <row r="27" spans="1:2" x14ac:dyDescent="0.45">
      <c r="A27" s="6">
        <v>45317</v>
      </c>
      <c r="B27" s="7">
        <v>1.3</v>
      </c>
    </row>
    <row r="28" spans="1:2" x14ac:dyDescent="0.45">
      <c r="A28" s="6">
        <v>45318</v>
      </c>
      <c r="B28" s="7">
        <v>-1.5</v>
      </c>
    </row>
    <row r="29" spans="1:2" x14ac:dyDescent="0.45">
      <c r="A29" s="6">
        <v>45319</v>
      </c>
      <c r="B29" s="7">
        <v>-3.1</v>
      </c>
    </row>
    <row r="30" spans="1:2" x14ac:dyDescent="0.45">
      <c r="A30" s="6">
        <v>45320</v>
      </c>
      <c r="B30" s="7">
        <v>-2.9</v>
      </c>
    </row>
    <row r="31" spans="1:2" x14ac:dyDescent="0.45">
      <c r="A31" s="6">
        <v>45321</v>
      </c>
      <c r="B31" s="7">
        <v>0.2</v>
      </c>
    </row>
    <row r="32" spans="1:2" x14ac:dyDescent="0.45">
      <c r="A32" s="6">
        <v>45322</v>
      </c>
      <c r="B32" s="7">
        <v>0.5</v>
      </c>
    </row>
    <row r="33" spans="1:2" x14ac:dyDescent="0.45">
      <c r="A33" s="6">
        <v>45323</v>
      </c>
      <c r="B33" s="7">
        <v>3.7</v>
      </c>
    </row>
    <row r="34" spans="1:2" x14ac:dyDescent="0.45">
      <c r="A34" s="6">
        <v>45324</v>
      </c>
      <c r="B34" s="7">
        <v>1.5</v>
      </c>
    </row>
    <row r="35" spans="1:2" x14ac:dyDescent="0.45">
      <c r="A35" s="6">
        <v>45325</v>
      </c>
      <c r="B35" s="7">
        <v>-0.6</v>
      </c>
    </row>
    <row r="36" spans="1:2" x14ac:dyDescent="0.45">
      <c r="A36" s="6">
        <v>45326</v>
      </c>
      <c r="B36" s="7">
        <v>0.3</v>
      </c>
    </row>
    <row r="37" spans="1:2" x14ac:dyDescent="0.45">
      <c r="A37" s="6">
        <v>45327</v>
      </c>
      <c r="B37" s="7">
        <v>-0.6</v>
      </c>
    </row>
    <row r="38" spans="1:2" x14ac:dyDescent="0.45">
      <c r="A38" s="6">
        <v>45328</v>
      </c>
      <c r="B38" s="7">
        <v>-0.1</v>
      </c>
    </row>
    <row r="39" spans="1:2" x14ac:dyDescent="0.45">
      <c r="A39" s="6">
        <v>45329</v>
      </c>
      <c r="B39" s="7">
        <v>-3</v>
      </c>
    </row>
    <row r="40" spans="1:2" x14ac:dyDescent="0.45">
      <c r="A40" s="6">
        <v>45330</v>
      </c>
      <c r="B40" s="7">
        <v>-2.2999999999999998</v>
      </c>
    </row>
    <row r="41" spans="1:2" x14ac:dyDescent="0.45">
      <c r="A41" s="6">
        <v>45331</v>
      </c>
      <c r="B41" s="7">
        <v>-1.6</v>
      </c>
    </row>
    <row r="42" spans="1:2" x14ac:dyDescent="0.45">
      <c r="A42" s="6">
        <v>45332</v>
      </c>
      <c r="B42" s="7">
        <v>-0.8</v>
      </c>
    </row>
    <row r="43" spans="1:2" x14ac:dyDescent="0.45">
      <c r="A43" s="6">
        <v>45333</v>
      </c>
      <c r="B43" s="7">
        <v>-0.8</v>
      </c>
    </row>
    <row r="44" spans="1:2" x14ac:dyDescent="0.45">
      <c r="A44" s="6">
        <v>45334</v>
      </c>
      <c r="B44" s="7">
        <v>-0.3</v>
      </c>
    </row>
    <row r="45" spans="1:2" x14ac:dyDescent="0.45">
      <c r="A45" s="6">
        <v>45335</v>
      </c>
      <c r="B45" s="7">
        <v>-1.5</v>
      </c>
    </row>
    <row r="46" spans="1:2" x14ac:dyDescent="0.45">
      <c r="A46" s="6">
        <v>45336</v>
      </c>
      <c r="B46" s="7">
        <v>-0.1</v>
      </c>
    </row>
    <row r="47" spans="1:2" x14ac:dyDescent="0.45">
      <c r="A47" s="6">
        <v>45337</v>
      </c>
      <c r="B47" s="7">
        <v>1.7</v>
      </c>
    </row>
    <row r="48" spans="1:2" x14ac:dyDescent="0.45">
      <c r="A48" s="6">
        <v>45338</v>
      </c>
      <c r="B48" s="7">
        <v>3.6</v>
      </c>
    </row>
    <row r="49" spans="1:2" x14ac:dyDescent="0.45">
      <c r="A49" s="6">
        <v>45339</v>
      </c>
      <c r="B49" s="7">
        <v>1.9</v>
      </c>
    </row>
    <row r="50" spans="1:2" x14ac:dyDescent="0.45">
      <c r="A50" s="6">
        <v>45340</v>
      </c>
      <c r="B50" s="7">
        <v>5.8</v>
      </c>
    </row>
    <row r="51" spans="1:2" x14ac:dyDescent="0.45">
      <c r="A51" s="6">
        <v>45341</v>
      </c>
      <c r="B51" s="7">
        <v>9.5</v>
      </c>
    </row>
    <row r="52" spans="1:2" x14ac:dyDescent="0.45">
      <c r="A52" s="6">
        <v>45342</v>
      </c>
      <c r="B52" s="7">
        <v>11.5</v>
      </c>
    </row>
    <row r="53" spans="1:2" x14ac:dyDescent="0.45">
      <c r="A53" s="6">
        <v>45343</v>
      </c>
      <c r="B53" s="7">
        <v>5.8</v>
      </c>
    </row>
    <row r="54" spans="1:2" x14ac:dyDescent="0.45">
      <c r="A54" s="6">
        <v>45344</v>
      </c>
      <c r="B54" s="7">
        <v>2.9</v>
      </c>
    </row>
    <row r="55" spans="1:2" x14ac:dyDescent="0.45">
      <c r="A55" s="6">
        <v>45345</v>
      </c>
      <c r="B55" s="7">
        <v>-0.1</v>
      </c>
    </row>
    <row r="56" spans="1:2" x14ac:dyDescent="0.45">
      <c r="A56" s="6">
        <v>45346</v>
      </c>
      <c r="B56" s="7">
        <v>-2</v>
      </c>
    </row>
    <row r="57" spans="1:2" x14ac:dyDescent="0.45">
      <c r="A57" s="6">
        <v>45347</v>
      </c>
      <c r="B57" s="7">
        <v>0.2</v>
      </c>
    </row>
    <row r="58" spans="1:2" x14ac:dyDescent="0.45">
      <c r="A58" s="6">
        <v>45348</v>
      </c>
      <c r="B58" s="7">
        <v>2.2000000000000002</v>
      </c>
    </row>
    <row r="59" spans="1:2" x14ac:dyDescent="0.45">
      <c r="A59" s="6">
        <v>45349</v>
      </c>
      <c r="B59" s="7">
        <v>1</v>
      </c>
    </row>
    <row r="60" spans="1:2" x14ac:dyDescent="0.45">
      <c r="A60" s="6">
        <v>45350</v>
      </c>
      <c r="B60" s="7">
        <v>1.2</v>
      </c>
    </row>
    <row r="61" spans="1:2" x14ac:dyDescent="0.45">
      <c r="A61" s="6">
        <v>45351</v>
      </c>
      <c r="B61" s="7">
        <v>-0.4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20017-E98E-4A36-B85B-99C4A05DE452}">
  <dimension ref="A1:E34"/>
  <sheetViews>
    <sheetView tabSelected="1" workbookViewId="0">
      <selection activeCell="E2" sqref="E2"/>
    </sheetView>
  </sheetViews>
  <sheetFormatPr defaultRowHeight="18" x14ac:dyDescent="0.45"/>
  <sheetData>
    <row r="1" spans="1:5" x14ac:dyDescent="0.45">
      <c r="A1" t="s">
        <v>7</v>
      </c>
      <c r="B1" s="2" t="s">
        <v>8</v>
      </c>
      <c r="C1" t="s">
        <v>9</v>
      </c>
    </row>
    <row r="2" spans="1:5" x14ac:dyDescent="0.45">
      <c r="A2" s="3" t="s">
        <v>10</v>
      </c>
      <c r="B2" s="2">
        <v>1636628</v>
      </c>
      <c r="C2">
        <v>42.318291022761436</v>
      </c>
      <c r="E2" s="12" t="s">
        <v>175</v>
      </c>
    </row>
    <row r="3" spans="1:5" x14ac:dyDescent="0.45">
      <c r="A3" s="3" t="s">
        <v>11</v>
      </c>
      <c r="B3" s="2">
        <v>1707877</v>
      </c>
      <c r="C3">
        <v>38.32465686931787</v>
      </c>
    </row>
    <row r="4" spans="1:5" x14ac:dyDescent="0.45">
      <c r="A4" s="3" t="s">
        <v>12</v>
      </c>
      <c r="B4" s="2">
        <v>1742366</v>
      </c>
      <c r="C4">
        <v>36.518733721847191</v>
      </c>
    </row>
    <row r="5" spans="1:5" x14ac:dyDescent="0.45">
      <c r="A5" s="3" t="s">
        <v>13</v>
      </c>
      <c r="B5" s="2">
        <v>1801150</v>
      </c>
      <c r="C5">
        <v>40.174888265830162</v>
      </c>
    </row>
    <row r="6" spans="1:5" x14ac:dyDescent="0.45">
      <c r="A6" s="3" t="s">
        <v>14</v>
      </c>
      <c r="B6" s="2">
        <v>1784432</v>
      </c>
      <c r="C6">
        <v>43.030163099518504</v>
      </c>
    </row>
    <row r="7" spans="1:5" x14ac:dyDescent="0.45">
      <c r="A7" s="3" t="s">
        <v>15</v>
      </c>
      <c r="B7" s="2">
        <v>1782944</v>
      </c>
      <c r="C7">
        <v>42.243278532584313</v>
      </c>
    </row>
    <row r="8" spans="1:5" x14ac:dyDescent="0.45">
      <c r="A8" s="3" t="s">
        <v>16</v>
      </c>
      <c r="B8" s="2">
        <v>1812119</v>
      </c>
      <c r="C8">
        <v>40.60886729845005</v>
      </c>
    </row>
    <row r="9" spans="1:5" x14ac:dyDescent="0.45">
      <c r="A9" s="3" t="s">
        <v>17</v>
      </c>
      <c r="B9" s="2">
        <v>1899564</v>
      </c>
      <c r="C9">
        <v>39.988597383399558</v>
      </c>
    </row>
    <row r="10" spans="1:5" x14ac:dyDescent="0.45">
      <c r="A10" s="3" t="s">
        <v>18</v>
      </c>
      <c r="B10" s="2">
        <v>2033546</v>
      </c>
      <c r="C10">
        <v>37.977109935059254</v>
      </c>
    </row>
    <row r="11" spans="1:5" x14ac:dyDescent="0.45">
      <c r="A11" s="3" t="s">
        <v>19</v>
      </c>
      <c r="B11" s="2">
        <v>2165626</v>
      </c>
      <c r="C11">
        <v>33.767788159174302</v>
      </c>
    </row>
    <row r="12" spans="1:5" x14ac:dyDescent="0.45">
      <c r="A12" s="3" t="s">
        <v>20</v>
      </c>
      <c r="B12" s="2">
        <v>2443470</v>
      </c>
      <c r="C12">
        <v>23.604586919421969</v>
      </c>
    </row>
    <row r="13" spans="1:5" x14ac:dyDescent="0.45">
      <c r="A13" s="3" t="s">
        <v>21</v>
      </c>
      <c r="B13" s="2">
        <v>2735612</v>
      </c>
      <c r="C13">
        <v>19.816955036021191</v>
      </c>
    </row>
    <row r="14" spans="1:5" x14ac:dyDescent="0.45">
      <c r="A14" s="3" t="s">
        <v>22</v>
      </c>
      <c r="B14" s="2">
        <v>2853739</v>
      </c>
      <c r="C14">
        <v>20.757294202448087</v>
      </c>
    </row>
    <row r="15" spans="1:5" x14ac:dyDescent="0.45">
      <c r="A15" s="3" t="s">
        <v>23</v>
      </c>
      <c r="B15" s="2">
        <v>2790136</v>
      </c>
      <c r="C15">
        <v>23.236107487233596</v>
      </c>
    </row>
    <row r="16" spans="1:5" x14ac:dyDescent="0.45">
      <c r="A16" s="3" t="s">
        <v>24</v>
      </c>
      <c r="B16" s="2">
        <v>2562767</v>
      </c>
      <c r="C16">
        <v>26.050749053659583</v>
      </c>
    </row>
    <row r="17" spans="1:3" x14ac:dyDescent="0.45">
      <c r="A17" s="3" t="s">
        <v>25</v>
      </c>
      <c r="B17" s="2">
        <v>2269293</v>
      </c>
      <c r="C17">
        <v>28.621381196698707</v>
      </c>
    </row>
    <row r="18" spans="1:3" x14ac:dyDescent="0.45">
      <c r="A18" s="3" t="s">
        <v>26</v>
      </c>
      <c r="B18" s="2">
        <v>2050850</v>
      </c>
      <c r="C18">
        <v>31.238608381890437</v>
      </c>
    </row>
    <row r="19" spans="1:3" x14ac:dyDescent="0.45">
      <c r="A19" s="3" t="s">
        <v>27</v>
      </c>
      <c r="B19" s="2">
        <v>1908836</v>
      </c>
      <c r="C19">
        <v>31.713463073831381</v>
      </c>
    </row>
    <row r="20" spans="1:3" x14ac:dyDescent="0.45">
      <c r="A20" s="3" t="s">
        <v>28</v>
      </c>
      <c r="B20" s="2">
        <v>1826500</v>
      </c>
      <c r="C20">
        <v>31.392937311798523</v>
      </c>
    </row>
    <row r="21" spans="1:3" x14ac:dyDescent="0.45">
      <c r="A21" s="3" t="s">
        <v>29</v>
      </c>
      <c r="B21" s="2">
        <v>1713832</v>
      </c>
      <c r="C21">
        <v>31.782520106988319</v>
      </c>
    </row>
    <row r="22" spans="1:3" x14ac:dyDescent="0.45">
      <c r="A22" s="3" t="s">
        <v>30</v>
      </c>
      <c r="B22" s="2">
        <v>1604019</v>
      </c>
      <c r="C22">
        <v>31.006864631902737</v>
      </c>
    </row>
    <row r="23" spans="1:3" x14ac:dyDescent="0.45">
      <c r="A23" s="3" t="s">
        <v>31</v>
      </c>
      <c r="B23" s="2">
        <v>1502951</v>
      </c>
      <c r="C23">
        <v>30.775121743822652</v>
      </c>
    </row>
    <row r="24" spans="1:3" x14ac:dyDescent="0.45">
      <c r="A24" s="3" t="s">
        <v>32</v>
      </c>
      <c r="B24" s="2">
        <v>1403167</v>
      </c>
      <c r="C24">
        <v>31.187306999095618</v>
      </c>
    </row>
    <row r="25" spans="1:3" x14ac:dyDescent="0.45">
      <c r="A25" s="3" t="s">
        <v>33</v>
      </c>
      <c r="B25" s="2">
        <v>1314140</v>
      </c>
      <c r="C25">
        <v>29.990792457424629</v>
      </c>
    </row>
    <row r="26" spans="1:3" x14ac:dyDescent="0.45">
      <c r="A26" s="3" t="s">
        <v>34</v>
      </c>
      <c r="B26" s="2">
        <v>1212163</v>
      </c>
      <c r="C26">
        <v>30.570806071460687</v>
      </c>
    </row>
    <row r="27" spans="1:3" x14ac:dyDescent="0.45">
      <c r="A27" s="3" t="s">
        <v>35</v>
      </c>
      <c r="B27" s="2">
        <v>1098969</v>
      </c>
      <c r="C27">
        <v>32.529034030987226</v>
      </c>
    </row>
    <row r="28" spans="1:3" x14ac:dyDescent="0.45">
      <c r="A28" s="3" t="s">
        <v>36</v>
      </c>
      <c r="B28" s="2">
        <v>996120</v>
      </c>
      <c r="C28">
        <v>33.837891017146525</v>
      </c>
    </row>
    <row r="29" spans="1:3" x14ac:dyDescent="0.45">
      <c r="A29" s="3" t="s">
        <v>37</v>
      </c>
      <c r="B29" s="2">
        <v>915042</v>
      </c>
      <c r="C29">
        <v>35.744916626777787</v>
      </c>
    </row>
    <row r="30" spans="1:3" x14ac:dyDescent="0.45">
      <c r="A30" s="3" t="s">
        <v>38</v>
      </c>
      <c r="B30" s="2">
        <v>817338</v>
      </c>
      <c r="C30">
        <v>37.855697398138837</v>
      </c>
    </row>
    <row r="31" spans="1:3" x14ac:dyDescent="0.45">
      <c r="A31" s="3" t="s">
        <v>39</v>
      </c>
      <c r="B31" s="2">
        <v>748559</v>
      </c>
      <c r="C31">
        <v>39.302980793765087</v>
      </c>
    </row>
    <row r="32" spans="1:3" x14ac:dyDescent="0.45">
      <c r="A32" s="3" t="s">
        <v>40</v>
      </c>
      <c r="B32" s="2">
        <v>614231</v>
      </c>
      <c r="C32">
        <v>45.452769397832405</v>
      </c>
    </row>
    <row r="33" spans="1:3" x14ac:dyDescent="0.45">
      <c r="A33" s="3" t="s">
        <v>41</v>
      </c>
      <c r="B33" s="2">
        <v>568104</v>
      </c>
      <c r="C33">
        <v>46.555736273640036</v>
      </c>
    </row>
    <row r="34" spans="1:3" x14ac:dyDescent="0.45">
      <c r="A34" s="3" t="s">
        <v>42</v>
      </c>
      <c r="B34" s="2">
        <v>601331</v>
      </c>
      <c r="C34">
        <v>41.632644916027942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3C2ED-0200-4A4A-87BF-B2B575D4F607}">
  <dimension ref="A1:G5"/>
  <sheetViews>
    <sheetView workbookViewId="0">
      <selection activeCell="C15" sqref="C15"/>
    </sheetView>
  </sheetViews>
  <sheetFormatPr defaultRowHeight="18" x14ac:dyDescent="0.45"/>
  <cols>
    <col min="3" max="3" width="15.59765625" customWidth="1"/>
    <col min="4" max="4" width="10.8984375" customWidth="1"/>
    <col min="5" max="5" width="10" customWidth="1"/>
    <col min="7" max="7" width="14.19921875" customWidth="1"/>
  </cols>
  <sheetData>
    <row r="1" spans="1:7" x14ac:dyDescent="0.45">
      <c r="A1" s="7"/>
      <c r="B1" s="7" t="s">
        <v>101</v>
      </c>
      <c r="C1" s="7" t="s">
        <v>102</v>
      </c>
      <c r="D1" s="7" t="s">
        <v>103</v>
      </c>
      <c r="E1" s="7" t="s">
        <v>104</v>
      </c>
      <c r="F1" s="7" t="s">
        <v>105</v>
      </c>
    </row>
    <row r="2" spans="1:7" x14ac:dyDescent="0.45">
      <c r="A2" s="7" t="s">
        <v>106</v>
      </c>
      <c r="B2" s="7">
        <v>26741</v>
      </c>
      <c r="C2" s="7">
        <f>53993-B2</f>
        <v>27252</v>
      </c>
      <c r="D2" s="7">
        <f>20384+15769</f>
        <v>36153</v>
      </c>
      <c r="E2" s="7">
        <v>16415</v>
      </c>
      <c r="F2" s="7">
        <f>132388-SUM(B2:E2)</f>
        <v>25827</v>
      </c>
    </row>
    <row r="3" spans="1:7" x14ac:dyDescent="0.45">
      <c r="A3" s="7" t="s">
        <v>107</v>
      </c>
      <c r="B3" s="7">
        <v>19085</v>
      </c>
      <c r="C3" s="7">
        <f>25241-B3</f>
        <v>6156</v>
      </c>
      <c r="D3" s="7">
        <f>3580+1763</f>
        <v>5343</v>
      </c>
      <c r="E3" s="7">
        <v>3401</v>
      </c>
      <c r="F3" s="7">
        <f>37021-SUM(B3:E3)</f>
        <v>3036</v>
      </c>
    </row>
    <row r="4" spans="1:7" x14ac:dyDescent="0.45">
      <c r="G4" s="12" t="s">
        <v>175</v>
      </c>
    </row>
    <row r="5" spans="1:7" x14ac:dyDescent="0.45">
      <c r="G5" s="11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2DA9D-1DD7-428B-880A-96FBE5AEB9A5}">
  <dimension ref="A1:G4"/>
  <sheetViews>
    <sheetView workbookViewId="0">
      <selection activeCell="C18" sqref="C18"/>
    </sheetView>
  </sheetViews>
  <sheetFormatPr defaultRowHeight="18" x14ac:dyDescent="0.45"/>
  <cols>
    <col min="3" max="3" width="15" customWidth="1"/>
    <col min="4" max="4" width="11.3984375" customWidth="1"/>
    <col min="5" max="5" width="10.796875" customWidth="1"/>
    <col min="7" max="7" width="13.69921875" customWidth="1"/>
  </cols>
  <sheetData>
    <row r="1" spans="1:7" x14ac:dyDescent="0.45">
      <c r="A1" s="7"/>
      <c r="B1" s="7" t="s">
        <v>108</v>
      </c>
      <c r="C1" s="7" t="s">
        <v>109</v>
      </c>
      <c r="D1" s="7" t="s">
        <v>110</v>
      </c>
      <c r="E1" s="7" t="s">
        <v>111</v>
      </c>
      <c r="F1" s="7" t="s">
        <v>112</v>
      </c>
    </row>
    <row r="2" spans="1:7" x14ac:dyDescent="0.45">
      <c r="A2" s="7" t="s">
        <v>113</v>
      </c>
      <c r="B2" s="10">
        <v>0.20198960630872889</v>
      </c>
      <c r="C2" s="10">
        <v>0.20584947276188173</v>
      </c>
      <c r="D2" s="10">
        <v>0.2730836631718887</v>
      </c>
      <c r="E2" s="10">
        <v>0.12399160044717043</v>
      </c>
      <c r="F2" s="10">
        <v>0.19508565731033023</v>
      </c>
    </row>
    <row r="3" spans="1:7" x14ac:dyDescent="0.45">
      <c r="A3" s="7" t="s">
        <v>114</v>
      </c>
      <c r="B3" s="10">
        <v>0.51551821938899545</v>
      </c>
      <c r="C3" s="10">
        <v>0.16628400097242105</v>
      </c>
      <c r="D3" s="10">
        <v>0.14432349207206721</v>
      </c>
      <c r="E3" s="10">
        <v>9.1866778315010403E-2</v>
      </c>
      <c r="F3" s="10">
        <v>8.2007509251505906E-2</v>
      </c>
    </row>
    <row r="4" spans="1:7" x14ac:dyDescent="0.45">
      <c r="G4" s="12" t="s">
        <v>175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12B97-9863-48EE-9E32-A9CD151B80DA}">
  <dimension ref="B2:O8"/>
  <sheetViews>
    <sheetView workbookViewId="0">
      <selection activeCell="O8" sqref="O8"/>
    </sheetView>
  </sheetViews>
  <sheetFormatPr defaultRowHeight="18" x14ac:dyDescent="0.45"/>
  <cols>
    <col min="1" max="1" width="3.19921875" customWidth="1"/>
    <col min="2" max="2" width="10.5" customWidth="1"/>
    <col min="3" max="14" width="5.69921875" customWidth="1"/>
  </cols>
  <sheetData>
    <row r="2" spans="2:15" x14ac:dyDescent="0.45">
      <c r="B2" s="7"/>
      <c r="C2" s="7" t="s">
        <v>115</v>
      </c>
      <c r="D2" s="7" t="s">
        <v>116</v>
      </c>
      <c r="E2" s="7" t="s">
        <v>117</v>
      </c>
      <c r="F2" s="7" t="s">
        <v>118</v>
      </c>
      <c r="G2" s="7" t="s">
        <v>119</v>
      </c>
      <c r="H2" s="7" t="s">
        <v>120</v>
      </c>
      <c r="I2" s="7" t="s">
        <v>121</v>
      </c>
      <c r="J2" s="7" t="s">
        <v>122</v>
      </c>
      <c r="K2" s="7" t="s">
        <v>123</v>
      </c>
      <c r="L2" s="7" t="s">
        <v>124</v>
      </c>
      <c r="M2" s="7" t="s">
        <v>125</v>
      </c>
      <c r="N2" s="7" t="s">
        <v>126</v>
      </c>
    </row>
    <row r="3" spans="2:15" x14ac:dyDescent="0.45">
      <c r="B3" s="7" t="s">
        <v>127</v>
      </c>
      <c r="C3" s="7">
        <v>1736</v>
      </c>
      <c r="D3" s="7">
        <v>2395</v>
      </c>
      <c r="E3" s="7">
        <v>1991</v>
      </c>
      <c r="F3" s="7">
        <v>2101</v>
      </c>
      <c r="G3" s="7">
        <v>1992</v>
      </c>
      <c r="H3" s="7">
        <v>2056</v>
      </c>
      <c r="I3" s="7">
        <v>1931</v>
      </c>
      <c r="J3" s="7">
        <v>1573</v>
      </c>
      <c r="K3" s="7">
        <v>2484</v>
      </c>
      <c r="L3" s="7">
        <v>1726</v>
      </c>
      <c r="M3" s="7">
        <v>2056</v>
      </c>
      <c r="N3" s="7">
        <v>2285</v>
      </c>
    </row>
    <row r="4" spans="2:15" x14ac:dyDescent="0.45">
      <c r="B4" s="7" t="s">
        <v>128</v>
      </c>
      <c r="C4" s="7">
        <v>1583</v>
      </c>
      <c r="D4" s="7">
        <v>1433</v>
      </c>
      <c r="E4" s="7">
        <v>1869</v>
      </c>
      <c r="F4" s="7">
        <v>1715</v>
      </c>
      <c r="G4" s="7">
        <v>1974</v>
      </c>
      <c r="H4" s="7">
        <v>1783</v>
      </c>
      <c r="I4" s="7">
        <v>1761</v>
      </c>
      <c r="J4" s="7">
        <v>1773</v>
      </c>
      <c r="K4" s="7">
        <v>1560</v>
      </c>
      <c r="L4" s="7">
        <v>1283</v>
      </c>
      <c r="M4" s="7">
        <v>1241</v>
      </c>
      <c r="N4" s="7">
        <v>2617</v>
      </c>
    </row>
    <row r="5" spans="2:15" x14ac:dyDescent="0.45">
      <c r="B5" s="7" t="s">
        <v>129</v>
      </c>
      <c r="C5" s="7">
        <v>1562</v>
      </c>
      <c r="D5" s="7">
        <v>1505</v>
      </c>
      <c r="E5" s="7">
        <v>1706</v>
      </c>
      <c r="F5" s="7">
        <v>1672</v>
      </c>
      <c r="G5" s="7">
        <v>1664</v>
      </c>
      <c r="H5" s="7">
        <v>1512</v>
      </c>
      <c r="I5" s="7">
        <v>1712</v>
      </c>
      <c r="J5" s="7">
        <v>1560</v>
      </c>
      <c r="K5" s="7">
        <v>1574</v>
      </c>
      <c r="L5" s="7">
        <v>1365</v>
      </c>
      <c r="M5" s="7">
        <v>1545</v>
      </c>
      <c r="N5" s="7">
        <v>1487</v>
      </c>
    </row>
    <row r="6" spans="2:15" x14ac:dyDescent="0.45">
      <c r="B6" s="7" t="s">
        <v>130</v>
      </c>
      <c r="C6" s="7">
        <v>902</v>
      </c>
      <c r="D6" s="7">
        <v>935</v>
      </c>
      <c r="E6" s="7">
        <v>840</v>
      </c>
      <c r="F6" s="7">
        <v>1183</v>
      </c>
      <c r="G6" s="7">
        <v>1168</v>
      </c>
      <c r="H6" s="7">
        <v>1222</v>
      </c>
      <c r="I6" s="7">
        <v>1030</v>
      </c>
      <c r="J6" s="7">
        <v>1029</v>
      </c>
      <c r="K6" s="7">
        <v>3145</v>
      </c>
      <c r="L6" s="7">
        <v>2614</v>
      </c>
      <c r="M6" s="7">
        <v>2147</v>
      </c>
      <c r="N6" s="7">
        <v>2303</v>
      </c>
    </row>
    <row r="7" spans="2:15" x14ac:dyDescent="0.45">
      <c r="B7" s="7" t="s">
        <v>131</v>
      </c>
      <c r="C7" s="7">
        <v>1503</v>
      </c>
      <c r="D7" s="7">
        <v>1558</v>
      </c>
      <c r="E7" s="7">
        <v>2172</v>
      </c>
      <c r="F7" s="7">
        <v>1796</v>
      </c>
      <c r="G7" s="7">
        <v>2107</v>
      </c>
      <c r="H7" s="7">
        <v>1809</v>
      </c>
      <c r="I7" s="7">
        <v>2161</v>
      </c>
      <c r="J7" s="7">
        <v>3300</v>
      </c>
      <c r="K7" s="7">
        <v>1230</v>
      </c>
      <c r="L7" s="7">
        <v>1563</v>
      </c>
      <c r="M7" s="7">
        <v>1962</v>
      </c>
      <c r="N7" s="7">
        <v>2651</v>
      </c>
    </row>
    <row r="8" spans="2:15" x14ac:dyDescent="0.45">
      <c r="O8" s="12" t="s">
        <v>176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F3ECC-000B-4D4F-9CE4-9989294947AB}">
  <dimension ref="A1:C48"/>
  <sheetViews>
    <sheetView workbookViewId="0">
      <selection activeCell="D1" sqref="D1"/>
    </sheetView>
  </sheetViews>
  <sheetFormatPr defaultRowHeight="18" x14ac:dyDescent="0.45"/>
  <sheetData>
    <row r="1" spans="1:3" x14ac:dyDescent="0.45">
      <c r="A1" s="7" t="s">
        <v>132</v>
      </c>
      <c r="B1" s="7" t="s">
        <v>133</v>
      </c>
      <c r="C1" s="7" t="s">
        <v>134</v>
      </c>
    </row>
    <row r="2" spans="1:3" x14ac:dyDescent="0.45">
      <c r="A2" s="7" t="s">
        <v>135</v>
      </c>
      <c r="B2" s="7">
        <v>364</v>
      </c>
      <c r="C2" s="7">
        <v>165</v>
      </c>
    </row>
    <row r="3" spans="1:3" x14ac:dyDescent="0.45">
      <c r="A3" s="7" t="s">
        <v>136</v>
      </c>
      <c r="B3" s="7">
        <v>242</v>
      </c>
      <c r="C3" s="7">
        <v>35</v>
      </c>
    </row>
    <row r="4" spans="1:3" x14ac:dyDescent="0.45">
      <c r="A4" s="7" t="s">
        <v>137</v>
      </c>
      <c r="B4" s="7">
        <v>174</v>
      </c>
      <c r="C4" s="7">
        <v>47</v>
      </c>
    </row>
    <row r="5" spans="1:3" x14ac:dyDescent="0.45">
      <c r="A5" s="7" t="s">
        <v>138</v>
      </c>
      <c r="B5" s="7">
        <v>434</v>
      </c>
      <c r="C5" s="7">
        <v>35</v>
      </c>
    </row>
    <row r="6" spans="1:3" x14ac:dyDescent="0.45">
      <c r="A6" s="7" t="s">
        <v>139</v>
      </c>
      <c r="B6" s="7">
        <v>315</v>
      </c>
      <c r="C6" s="7">
        <v>49</v>
      </c>
    </row>
    <row r="7" spans="1:3" x14ac:dyDescent="0.45">
      <c r="A7" s="7" t="s">
        <v>140</v>
      </c>
      <c r="B7" s="7">
        <v>424</v>
      </c>
      <c r="C7" s="7">
        <v>40</v>
      </c>
    </row>
    <row r="8" spans="1:3" x14ac:dyDescent="0.45">
      <c r="A8" s="7" t="s">
        <v>141</v>
      </c>
      <c r="B8" s="7">
        <v>361</v>
      </c>
      <c r="C8" s="7">
        <v>71</v>
      </c>
    </row>
    <row r="9" spans="1:3" x14ac:dyDescent="0.45">
      <c r="A9" s="7" t="s">
        <v>46</v>
      </c>
      <c r="B9" s="7">
        <v>227</v>
      </c>
      <c r="C9" s="7">
        <v>67</v>
      </c>
    </row>
    <row r="10" spans="1:3" x14ac:dyDescent="0.45">
      <c r="A10" s="7" t="s">
        <v>47</v>
      </c>
      <c r="B10" s="7">
        <v>183</v>
      </c>
      <c r="C10" s="7">
        <v>55</v>
      </c>
    </row>
    <row r="11" spans="1:3" x14ac:dyDescent="0.45">
      <c r="A11" s="7" t="s">
        <v>48</v>
      </c>
      <c r="B11" s="7">
        <v>218</v>
      </c>
      <c r="C11" s="7">
        <v>56</v>
      </c>
    </row>
    <row r="12" spans="1:3" x14ac:dyDescent="0.45">
      <c r="A12" s="7" t="s">
        <v>49</v>
      </c>
      <c r="B12" s="7">
        <v>490</v>
      </c>
      <c r="C12" s="7">
        <v>174</v>
      </c>
    </row>
    <row r="13" spans="1:3" x14ac:dyDescent="0.45">
      <c r="A13" s="7" t="s">
        <v>50</v>
      </c>
      <c r="B13" s="7">
        <v>283</v>
      </c>
      <c r="C13" s="7">
        <v>144</v>
      </c>
    </row>
    <row r="14" spans="1:3" x14ac:dyDescent="0.45">
      <c r="A14" s="7" t="s">
        <v>51</v>
      </c>
      <c r="B14" s="7">
        <v>80</v>
      </c>
      <c r="C14" s="7">
        <v>401</v>
      </c>
    </row>
    <row r="15" spans="1:3" x14ac:dyDescent="0.45">
      <c r="A15" s="7" t="s">
        <v>52</v>
      </c>
      <c r="B15" s="7">
        <v>161</v>
      </c>
      <c r="C15" s="7">
        <v>85</v>
      </c>
    </row>
    <row r="16" spans="1:3" x14ac:dyDescent="0.45">
      <c r="A16" s="7" t="s">
        <v>142</v>
      </c>
      <c r="B16" s="7">
        <v>357</v>
      </c>
      <c r="C16" s="7">
        <v>79</v>
      </c>
    </row>
    <row r="17" spans="1:3" x14ac:dyDescent="0.45">
      <c r="A17" s="7" t="s">
        <v>143</v>
      </c>
      <c r="B17" s="7">
        <v>268</v>
      </c>
      <c r="C17" s="7">
        <v>56</v>
      </c>
    </row>
    <row r="18" spans="1:3" x14ac:dyDescent="0.45">
      <c r="A18" s="7" t="s">
        <v>144</v>
      </c>
      <c r="B18" s="7">
        <v>290</v>
      </c>
      <c r="C18" s="7">
        <v>41</v>
      </c>
    </row>
    <row r="19" spans="1:3" x14ac:dyDescent="0.45">
      <c r="A19" s="7" t="s">
        <v>145</v>
      </c>
      <c r="B19" s="7">
        <v>206</v>
      </c>
      <c r="C19" s="7">
        <v>37</v>
      </c>
    </row>
    <row r="20" spans="1:3" x14ac:dyDescent="0.45">
      <c r="A20" s="7" t="s">
        <v>146</v>
      </c>
      <c r="B20" s="7">
        <v>284</v>
      </c>
      <c r="C20" s="7">
        <v>53</v>
      </c>
    </row>
    <row r="21" spans="1:3" x14ac:dyDescent="0.45">
      <c r="A21" s="7" t="s">
        <v>147</v>
      </c>
      <c r="B21" s="7">
        <v>1789</v>
      </c>
      <c r="C21" s="7">
        <v>120</v>
      </c>
    </row>
    <row r="22" spans="1:3" x14ac:dyDescent="0.45">
      <c r="A22" s="7" t="s">
        <v>148</v>
      </c>
      <c r="B22" s="7">
        <v>281</v>
      </c>
      <c r="C22" s="7">
        <v>72</v>
      </c>
    </row>
    <row r="23" spans="1:3" x14ac:dyDescent="0.45">
      <c r="A23" s="7" t="s">
        <v>149</v>
      </c>
      <c r="B23" s="7">
        <v>50</v>
      </c>
      <c r="C23" s="7">
        <v>96</v>
      </c>
    </row>
    <row r="24" spans="1:3" x14ac:dyDescent="0.45">
      <c r="A24" s="7" t="s">
        <v>150</v>
      </c>
      <c r="B24" s="7">
        <v>327</v>
      </c>
      <c r="C24" s="7">
        <v>97</v>
      </c>
    </row>
    <row r="25" spans="1:3" x14ac:dyDescent="0.45">
      <c r="A25" s="7" t="s">
        <v>151</v>
      </c>
      <c r="B25" s="7">
        <v>312</v>
      </c>
      <c r="C25" s="7">
        <v>47</v>
      </c>
    </row>
    <row r="26" spans="1:3" x14ac:dyDescent="0.45">
      <c r="A26" s="7" t="s">
        <v>152</v>
      </c>
      <c r="B26" s="7">
        <v>78</v>
      </c>
      <c r="C26" s="7">
        <v>51</v>
      </c>
    </row>
    <row r="27" spans="1:3" x14ac:dyDescent="0.45">
      <c r="A27" s="7" t="s">
        <v>153</v>
      </c>
      <c r="B27" s="7">
        <v>144</v>
      </c>
      <c r="C27" s="7">
        <v>68</v>
      </c>
    </row>
    <row r="28" spans="1:3" x14ac:dyDescent="0.45">
      <c r="A28" s="7" t="s">
        <v>154</v>
      </c>
      <c r="B28" s="7">
        <v>197</v>
      </c>
      <c r="C28" s="7">
        <v>155</v>
      </c>
    </row>
    <row r="29" spans="1:3" x14ac:dyDescent="0.45">
      <c r="A29" s="7" t="s">
        <v>155</v>
      </c>
      <c r="B29" s="7">
        <v>280</v>
      </c>
      <c r="C29" s="7">
        <v>107</v>
      </c>
    </row>
    <row r="30" spans="1:3" x14ac:dyDescent="0.45">
      <c r="A30" s="7" t="s">
        <v>156</v>
      </c>
      <c r="B30" s="7">
        <v>348</v>
      </c>
      <c r="C30" s="7">
        <v>33</v>
      </c>
    </row>
    <row r="31" spans="1:3" x14ac:dyDescent="0.45">
      <c r="A31" s="7" t="s">
        <v>157</v>
      </c>
      <c r="B31" s="7">
        <v>251</v>
      </c>
      <c r="C31" s="7">
        <v>27</v>
      </c>
    </row>
    <row r="32" spans="1:3" x14ac:dyDescent="0.45">
      <c r="A32" s="7" t="s">
        <v>158</v>
      </c>
      <c r="B32" s="7">
        <v>173</v>
      </c>
      <c r="C32" s="7">
        <v>30</v>
      </c>
    </row>
    <row r="33" spans="1:3" x14ac:dyDescent="0.45">
      <c r="A33" s="7" t="s">
        <v>159</v>
      </c>
      <c r="B33" s="7">
        <v>156</v>
      </c>
      <c r="C33" s="7">
        <v>41</v>
      </c>
    </row>
    <row r="34" spans="1:3" x14ac:dyDescent="0.45">
      <c r="A34" s="7" t="s">
        <v>160</v>
      </c>
      <c r="B34" s="7">
        <v>394</v>
      </c>
      <c r="C34" s="7">
        <v>70</v>
      </c>
    </row>
    <row r="35" spans="1:3" x14ac:dyDescent="0.45">
      <c r="A35" s="7" t="s">
        <v>161</v>
      </c>
      <c r="B35" s="7">
        <v>242</v>
      </c>
      <c r="C35" s="7">
        <v>86</v>
      </c>
    </row>
    <row r="36" spans="1:3" x14ac:dyDescent="0.45">
      <c r="A36" s="7" t="s">
        <v>162</v>
      </c>
      <c r="B36" s="7">
        <v>160</v>
      </c>
      <c r="C36" s="7">
        <v>55</v>
      </c>
    </row>
    <row r="37" spans="1:3" x14ac:dyDescent="0.45">
      <c r="A37" s="7" t="s">
        <v>163</v>
      </c>
      <c r="B37" s="7">
        <v>318</v>
      </c>
      <c r="C37" s="7">
        <v>29</v>
      </c>
    </row>
    <row r="38" spans="1:3" x14ac:dyDescent="0.45">
      <c r="A38" s="7" t="s">
        <v>164</v>
      </c>
      <c r="B38" s="7">
        <v>153</v>
      </c>
      <c r="C38" s="7">
        <v>30</v>
      </c>
    </row>
    <row r="39" spans="1:3" x14ac:dyDescent="0.45">
      <c r="A39" s="7" t="s">
        <v>165</v>
      </c>
      <c r="B39" s="7">
        <v>433</v>
      </c>
      <c r="C39" s="7">
        <v>44</v>
      </c>
    </row>
    <row r="40" spans="1:3" x14ac:dyDescent="0.45">
      <c r="A40" s="7" t="s">
        <v>166</v>
      </c>
      <c r="B40" s="7">
        <v>197</v>
      </c>
      <c r="C40" s="7">
        <v>40</v>
      </c>
    </row>
    <row r="41" spans="1:3" x14ac:dyDescent="0.45">
      <c r="A41" s="7" t="s">
        <v>167</v>
      </c>
      <c r="B41" s="7">
        <v>296</v>
      </c>
      <c r="C41" s="7">
        <v>114</v>
      </c>
    </row>
    <row r="42" spans="1:3" x14ac:dyDescent="0.45">
      <c r="A42" s="7" t="s">
        <v>168</v>
      </c>
      <c r="B42" s="7">
        <v>115</v>
      </c>
      <c r="C42" s="7">
        <v>31</v>
      </c>
    </row>
    <row r="43" spans="1:3" x14ac:dyDescent="0.45">
      <c r="A43" s="7" t="s">
        <v>169</v>
      </c>
      <c r="B43" s="7">
        <v>150</v>
      </c>
      <c r="C43" s="7">
        <v>40</v>
      </c>
    </row>
    <row r="44" spans="1:3" x14ac:dyDescent="0.45">
      <c r="A44" s="7" t="s">
        <v>170</v>
      </c>
      <c r="B44" s="7">
        <v>315</v>
      </c>
      <c r="C44" s="7">
        <v>52</v>
      </c>
    </row>
    <row r="45" spans="1:3" x14ac:dyDescent="0.45">
      <c r="A45" s="7" t="s">
        <v>171</v>
      </c>
      <c r="B45" s="7">
        <v>242</v>
      </c>
      <c r="C45" s="7">
        <v>33</v>
      </c>
    </row>
    <row r="46" spans="1:3" x14ac:dyDescent="0.45">
      <c r="A46" s="7" t="s">
        <v>172</v>
      </c>
      <c r="B46" s="7">
        <v>86</v>
      </c>
      <c r="C46" s="7">
        <v>34</v>
      </c>
    </row>
    <row r="47" spans="1:3" x14ac:dyDescent="0.45">
      <c r="A47" s="7" t="s">
        <v>173</v>
      </c>
      <c r="B47" s="7">
        <v>227</v>
      </c>
      <c r="C47" s="7">
        <v>63</v>
      </c>
    </row>
    <row r="48" spans="1:3" x14ac:dyDescent="0.45">
      <c r="A48" s="7" t="s">
        <v>174</v>
      </c>
      <c r="B48" s="7">
        <v>88</v>
      </c>
      <c r="C48" s="7">
        <v>39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FD618-B48C-4F46-80DB-A95AA672985D}">
  <dimension ref="A1:B5"/>
  <sheetViews>
    <sheetView workbookViewId="0">
      <selection activeCell="A6" sqref="A1:XFD6"/>
    </sheetView>
  </sheetViews>
  <sheetFormatPr defaultRowHeight="18" x14ac:dyDescent="0.45"/>
  <cols>
    <col min="1" max="1" width="14.19921875" customWidth="1"/>
    <col min="2" max="2" width="150.5" customWidth="1"/>
  </cols>
  <sheetData>
    <row r="1" spans="1:2" x14ac:dyDescent="0.45">
      <c r="A1" t="s">
        <v>43</v>
      </c>
      <c r="B1" t="s">
        <v>1</v>
      </c>
    </row>
    <row r="2" spans="1:2" x14ac:dyDescent="0.45">
      <c r="A2" t="s">
        <v>99</v>
      </c>
      <c r="B2" t="s">
        <v>2</v>
      </c>
    </row>
    <row r="3" spans="1:2" x14ac:dyDescent="0.45">
      <c r="A3" t="s">
        <v>100</v>
      </c>
      <c r="B3" t="s">
        <v>0</v>
      </c>
    </row>
    <row r="4" spans="1:2" x14ac:dyDescent="0.45">
      <c r="A4" t="s">
        <v>3</v>
      </c>
      <c r="B4" t="s">
        <v>4</v>
      </c>
    </row>
    <row r="5" spans="1:2" ht="26.4" x14ac:dyDescent="0.45">
      <c r="A5" t="s">
        <v>5</v>
      </c>
      <c r="B5" s="1" t="s">
        <v>6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①婚姻率（2022年）</vt:lpstr>
      <vt:lpstr>②2024年1月の我孫子市の最低気温</vt:lpstr>
      <vt:lpstr>③2024年1月・2月の我孫子市の最低気温</vt:lpstr>
      <vt:lpstr>④刑法犯の認知件数と検挙率</vt:lpstr>
      <vt:lpstr>⑤表3.3</vt:lpstr>
      <vt:lpstr>⑥表3.3の男女ごとの罪名別構成比</vt:lpstr>
      <vt:lpstr>⑦米への平均支出額（2023年）</vt:lpstr>
      <vt:lpstr>⑧公民館数と図書館数（2021年）</vt:lpstr>
      <vt:lpstr>各シートのデータの出典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2024-07-21T14:32:24Z</dcterms:created>
  <dcterms:modified xsi:type="dcterms:W3CDTF">2024-07-21T15:09:50Z</dcterms:modified>
</cp:coreProperties>
</file>